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حسابداری\تعرفه 1405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N12" i="1" s="1"/>
  <c r="L12" i="1"/>
  <c r="O12" i="1" s="1"/>
  <c r="M12" i="1"/>
  <c r="P12" i="1" s="1"/>
  <c r="K11" i="1"/>
  <c r="N11" i="1" s="1"/>
  <c r="L11" i="1"/>
  <c r="O11" i="1" s="1"/>
  <c r="M11" i="1"/>
  <c r="P11" i="1" s="1"/>
  <c r="O8" i="1"/>
  <c r="K8" i="1"/>
  <c r="N8" i="1" s="1"/>
  <c r="L8" i="1"/>
  <c r="M8" i="1"/>
  <c r="P8" i="1" s="1"/>
  <c r="O6" i="1"/>
  <c r="K6" i="1"/>
  <c r="N6" i="1" s="1"/>
  <c r="L6" i="1"/>
  <c r="M6" i="1"/>
  <c r="P6" i="1" s="1"/>
  <c r="M3" i="1" l="1"/>
  <c r="P3" i="1" s="1"/>
  <c r="M4" i="1"/>
  <c r="P4" i="1" s="1"/>
  <c r="M5" i="1"/>
  <c r="P5" i="1" s="1"/>
  <c r="M7" i="1"/>
  <c r="P7" i="1" s="1"/>
  <c r="M9" i="1"/>
  <c r="P9" i="1" s="1"/>
  <c r="M10" i="1"/>
  <c r="P10" i="1" s="1"/>
  <c r="M13" i="1"/>
  <c r="P13" i="1" s="1"/>
  <c r="M2" i="1"/>
  <c r="P2" i="1" s="1"/>
  <c r="L3" i="1"/>
  <c r="O3" i="1" s="1"/>
  <c r="L4" i="1"/>
  <c r="O4" i="1" s="1"/>
  <c r="L5" i="1"/>
  <c r="O5" i="1" s="1"/>
  <c r="L7" i="1"/>
  <c r="O7" i="1" s="1"/>
  <c r="L9" i="1"/>
  <c r="O9" i="1" s="1"/>
  <c r="L10" i="1"/>
  <c r="O10" i="1" s="1"/>
  <c r="L13" i="1"/>
  <c r="O13" i="1" s="1"/>
  <c r="L2" i="1"/>
  <c r="O2" i="1" s="1"/>
  <c r="K2" i="1"/>
  <c r="N2" i="1" s="1"/>
  <c r="K3" i="1"/>
  <c r="N3" i="1" s="1"/>
  <c r="K4" i="1"/>
  <c r="N4" i="1" s="1"/>
  <c r="K5" i="1"/>
  <c r="N5" i="1" s="1"/>
  <c r="K7" i="1"/>
  <c r="N7" i="1" s="1"/>
  <c r="K9" i="1"/>
  <c r="N9" i="1" s="1"/>
  <c r="K10" i="1"/>
  <c r="N10" i="1" s="1"/>
  <c r="K13" i="1"/>
  <c r="N13" i="1" s="1"/>
</calcChain>
</file>

<file path=xl/sharedStrings.xml><?xml version="1.0" encoding="utf-8"?>
<sst xmlns="http://schemas.openxmlformats.org/spreadsheetml/2006/main" count="32" uniqueCount="32">
  <si>
    <t>معبر</t>
  </si>
  <si>
    <t>عرض معبر</t>
  </si>
  <si>
    <t>مسکونی</t>
  </si>
  <si>
    <t>تجاری</t>
  </si>
  <si>
    <t>اداری</t>
  </si>
  <si>
    <t>درصد افزایش</t>
  </si>
  <si>
    <t>بلوک</t>
  </si>
  <si>
    <t xml:space="preserve">بلوار امام خمینی </t>
  </si>
  <si>
    <t>خیابان توحید</t>
  </si>
  <si>
    <t>خ پاسداران</t>
  </si>
  <si>
    <t>خ جهاد</t>
  </si>
  <si>
    <t>فیمت دارایی  تجاری مبنای سال 1404</t>
  </si>
  <si>
    <t>فیمت دارایی  اداری مبنای سال 1404</t>
  </si>
  <si>
    <t>ضریب مسکونی سال 1404</t>
  </si>
  <si>
    <t>ضریب تجاری سال 1404</t>
  </si>
  <si>
    <t>ضریب اداری سال 1404</t>
  </si>
  <si>
    <t xml:space="preserve">قیمت دارایی مسکونی 1405  </t>
  </si>
  <si>
    <t>قیمت دارایی تجاری 1405</t>
  </si>
  <si>
    <t>قیمت دارایی اداری 1405</t>
  </si>
  <si>
    <t>ضریب مسکونی 1405</t>
  </si>
  <si>
    <t>ضریب تجاری 1405</t>
  </si>
  <si>
    <t>ضریب اداری 1405</t>
  </si>
  <si>
    <t>معبر 12 متری بلوار امام و خ توحید</t>
  </si>
  <si>
    <t xml:space="preserve">معبر 12 متری خ پاسداران و جهاد </t>
  </si>
  <si>
    <t xml:space="preserve">معبر 10 متری خ پاسداران و جهاد </t>
  </si>
  <si>
    <t xml:space="preserve">معبر 10 متری بلوار امام و خ توحید </t>
  </si>
  <si>
    <t xml:space="preserve">معبر 8 متری خ پاسداران و جهاد  </t>
  </si>
  <si>
    <t xml:space="preserve">معبر 8 متری بلوار امام و خ توحید </t>
  </si>
  <si>
    <t>معبر 6 متری خ پاسداران و جهاد</t>
  </si>
  <si>
    <t xml:space="preserve">معبر 6 متری بلوار امام و خ توحید </t>
  </si>
  <si>
    <t>بلوک 16</t>
  </si>
  <si>
    <t>فیمت دارایی مسکونی مبنای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</si>
</sst>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_);_(* \(#,##0\);_(* &quot;-&quot;_);_(@_)"/>
    <numFmt numFmtId="165" formatCode="_(* #,##0.00_);_(* \(#,##0.00\);_(* &quot;-&quot;??_);_(@_)"/>
    <numFmt numFmtId="166" formatCode="_-* #,##0_-;_-* #,##0\-;_-* &quot;-&quot;_-;_-@_-"/>
    <numFmt numFmtId="167" formatCode="_-&quot;ريال&quot;\ * #,##0_-;_-&quot;ريال&quot;\ * #,##0\-;_-&quot;ريال&quot;\ * &quot;-&quot;_-;_-@_-"/>
    <numFmt numFmtId="168" formatCode="_-[$ريال-429]* #,##0_-;_-[$ريال-429]* #,##0\-;_-[$ريال-429]* &quot;-&quot;_-;_-@_-"/>
    <numFmt numFmtId="169" formatCode="_(* #,##0.00_);_(* \(#,##0.00\);_(* &quot;-&quot;_);_(@_)"/>
  </numFmts>
  <fonts count="6">
    <font>
      <sz val="11"/>
      <color theme="1"/>
      <name val="Arial"/>
      <family val="2"/>
      <scheme val="minor"/>
    </font>
    <font>
      <sz val="11"/>
      <color theme="1"/>
      <name val="2  Titr"/>
      <charset val="178"/>
    </font>
    <font>
      <sz val="11"/>
      <color theme="1"/>
      <name val="B Nazanin"/>
      <charset val="178"/>
    </font>
    <font>
      <sz val="11"/>
      <color theme="1"/>
      <name val="B Zar"/>
      <charset val="178"/>
    </font>
    <font>
      <sz val="8"/>
      <color theme="1"/>
      <name val="B Zar"/>
      <charset val="178"/>
    </font>
    <font>
      <sz val="8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1" xfId="0" applyNumberFormat="1" applyFont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4" fontId="2" fillId="0" borderId="1" xfId="0" applyNumberFormat="1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9" fontId="2" fillId="0" borderId="1" xfId="0" applyNumberFormat="1" applyFont="1" applyBorder="1"/>
    <xf numFmtId="169" fontId="2" fillId="0" borderId="7" xfId="0" applyNumberFormat="1" applyFont="1" applyBorder="1"/>
    <xf numFmtId="167" fontId="4" fillId="0" borderId="1" xfId="0" applyNumberFormat="1" applyFont="1" applyBorder="1"/>
    <xf numFmtId="168" fontId="5" fillId="0" borderId="1" xfId="0" applyNumberFormat="1" applyFont="1" applyBorder="1"/>
    <xf numFmtId="166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1" fillId="0" borderId="3" xfId="0" applyFont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0" fillId="0" borderId="6" xfId="0" applyBorder="1" applyAlignment="1">
      <alignment horizontal="center" vertical="center"/>
    </xf>
    <xf numFmtId="0" fontId="1" fillId="0" borderId="9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3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6" fontId="3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rightToLeft="1" tabSelected="1" workbookViewId="0">
      <selection sqref="A1:P1"/>
    </sheetView>
  </sheetViews>
  <sheetFormatPr defaultRowHeight="13.8"/>
  <cols>
    <col min="1" max="1" width="6.77734375" customWidth="1"/>
    <col min="2" max="2" width="8.44140625" customWidth="1"/>
    <col min="3" max="3" width="11.5546875" customWidth="1"/>
    <col min="4" max="4" width="7.88671875" customWidth="1"/>
    <col min="10" max="10" width="6.44140625" customWidth="1"/>
    <col min="11" max="11" width="7.77734375" customWidth="1"/>
    <col min="12" max="12" width="8.44140625" customWidth="1"/>
    <col min="13" max="13" width="7.88671875" customWidth="1"/>
    <col min="14" max="14" width="7.109375" customWidth="1"/>
    <col min="15" max="15" width="7.77734375" customWidth="1"/>
    <col min="16" max="16" width="6.5546875" customWidth="1"/>
  </cols>
  <sheetData>
    <row r="1" spans="1:16" ht="75.599999999999994" thickTop="1" thickBot="1">
      <c r="A1" s="20" t="s">
        <v>6</v>
      </c>
      <c r="B1" s="21"/>
      <c r="C1" s="22" t="s">
        <v>0</v>
      </c>
      <c r="D1" s="22" t="s">
        <v>1</v>
      </c>
      <c r="E1" s="23" t="s">
        <v>31</v>
      </c>
      <c r="F1" s="24" t="s">
        <v>11</v>
      </c>
      <c r="G1" s="24" t="s">
        <v>12</v>
      </c>
      <c r="H1" s="24" t="s">
        <v>13</v>
      </c>
      <c r="I1" s="24" t="s">
        <v>14</v>
      </c>
      <c r="J1" s="25" t="s">
        <v>15</v>
      </c>
      <c r="K1" s="26" t="s">
        <v>16</v>
      </c>
      <c r="L1" s="14" t="s">
        <v>17</v>
      </c>
      <c r="M1" s="27" t="s">
        <v>18</v>
      </c>
      <c r="N1" s="14" t="s">
        <v>19</v>
      </c>
      <c r="O1" s="14" t="s">
        <v>20</v>
      </c>
      <c r="P1" s="14" t="s">
        <v>21</v>
      </c>
    </row>
    <row r="2" spans="1:16" ht="19.8" thickTop="1" thickBot="1">
      <c r="A2" s="16" t="s">
        <v>30</v>
      </c>
      <c r="B2" s="17"/>
      <c r="C2" s="1" t="s">
        <v>7</v>
      </c>
      <c r="D2" s="2">
        <v>36</v>
      </c>
      <c r="E2" s="7">
        <v>26680</v>
      </c>
      <c r="F2" s="7">
        <v>53130</v>
      </c>
      <c r="G2" s="7">
        <v>39100</v>
      </c>
      <c r="H2" s="10">
        <v>6.08</v>
      </c>
      <c r="I2" s="10">
        <v>3.31</v>
      </c>
      <c r="J2" s="11">
        <v>2</v>
      </c>
      <c r="K2" s="8">
        <f t="shared" ref="K2:K13" si="0">(IF(D2&gt;20,8,D2-12)*2+100)%*$B$14*11.5%</f>
        <v>80040</v>
      </c>
      <c r="L2" s="8">
        <f t="shared" ref="L2:L13" si="1">(IF(D2&gt;30,18,D2-12)*3+100)%*$B$15*11.5%</f>
        <v>212520</v>
      </c>
      <c r="M2" s="8">
        <f t="shared" ref="M2:M13" si="2">(IF(D2&gt;30,18,D2-12)*2+100)%*$B$16*11.5%</f>
        <v>125120</v>
      </c>
      <c r="N2" s="9">
        <f t="shared" ref="N2:P13" si="3">((H2*E2)/K2)*(100+$B$17)%</f>
        <v>2.7359999999999998</v>
      </c>
      <c r="O2" s="9">
        <f t="shared" si="3"/>
        <v>1.1171249999999999</v>
      </c>
      <c r="P2" s="9">
        <f t="shared" si="3"/>
        <v>0.84375</v>
      </c>
    </row>
    <row r="3" spans="1:16" ht="19.8" thickTop="1" thickBot="1">
      <c r="A3" s="18"/>
      <c r="B3" s="19"/>
      <c r="C3" s="1" t="s">
        <v>9</v>
      </c>
      <c r="D3" s="2">
        <v>26</v>
      </c>
      <c r="E3" s="7">
        <v>26680</v>
      </c>
      <c r="F3" s="7">
        <v>48990</v>
      </c>
      <c r="G3" s="7">
        <v>36800</v>
      </c>
      <c r="H3" s="10">
        <v>6.08</v>
      </c>
      <c r="I3" s="10">
        <v>3.52</v>
      </c>
      <c r="J3" s="11">
        <v>2.13</v>
      </c>
      <c r="K3" s="8">
        <f t="shared" si="0"/>
        <v>80040</v>
      </c>
      <c r="L3" s="8">
        <f t="shared" si="1"/>
        <v>195960</v>
      </c>
      <c r="M3" s="8">
        <f t="shared" si="2"/>
        <v>117760</v>
      </c>
      <c r="N3" s="9">
        <f t="shared" si="3"/>
        <v>2.7359999999999998</v>
      </c>
      <c r="O3" s="9">
        <f t="shared" si="3"/>
        <v>1.1879999999999999</v>
      </c>
      <c r="P3" s="9">
        <f t="shared" si="3"/>
        <v>0.89859375000000008</v>
      </c>
    </row>
    <row r="4" spans="1:16" ht="19.8" thickTop="1" thickBot="1">
      <c r="A4" s="18"/>
      <c r="B4" s="19"/>
      <c r="C4" s="1" t="s">
        <v>10</v>
      </c>
      <c r="D4" s="2">
        <v>14</v>
      </c>
      <c r="E4" s="7">
        <v>23920</v>
      </c>
      <c r="F4" s="7">
        <v>36570</v>
      </c>
      <c r="G4" s="7">
        <v>29900</v>
      </c>
      <c r="H4" s="10">
        <v>5.55</v>
      </c>
      <c r="I4" s="10">
        <v>3.95</v>
      </c>
      <c r="J4" s="11">
        <v>2.2400000000000002</v>
      </c>
      <c r="K4" s="8">
        <f t="shared" si="0"/>
        <v>71760</v>
      </c>
      <c r="L4" s="8">
        <f t="shared" si="1"/>
        <v>146280</v>
      </c>
      <c r="M4" s="8">
        <f t="shared" si="2"/>
        <v>95680</v>
      </c>
      <c r="N4" s="9">
        <f t="shared" si="3"/>
        <v>2.4975000000000005</v>
      </c>
      <c r="O4" s="9">
        <f t="shared" si="3"/>
        <v>1.3331250000000001</v>
      </c>
      <c r="P4" s="9">
        <f t="shared" si="3"/>
        <v>0.94499999999999995</v>
      </c>
    </row>
    <row r="5" spans="1:16" ht="19.8" thickTop="1" thickBot="1">
      <c r="A5" s="18"/>
      <c r="B5" s="19"/>
      <c r="C5" s="1" t="s">
        <v>8</v>
      </c>
      <c r="D5" s="2">
        <v>26</v>
      </c>
      <c r="E5" s="7">
        <v>26680</v>
      </c>
      <c r="F5" s="7">
        <v>48990</v>
      </c>
      <c r="G5" s="7">
        <v>36800</v>
      </c>
      <c r="H5" s="10">
        <v>6.08</v>
      </c>
      <c r="I5" s="10">
        <v>3.63</v>
      </c>
      <c r="J5" s="11">
        <v>2.13</v>
      </c>
      <c r="K5" s="8">
        <f t="shared" si="0"/>
        <v>80040</v>
      </c>
      <c r="L5" s="8">
        <f t="shared" si="1"/>
        <v>195960</v>
      </c>
      <c r="M5" s="8">
        <f t="shared" si="2"/>
        <v>117760</v>
      </c>
      <c r="N5" s="9">
        <f t="shared" si="3"/>
        <v>2.7359999999999998</v>
      </c>
      <c r="O5" s="9">
        <f t="shared" si="3"/>
        <v>1.2251249999999998</v>
      </c>
      <c r="P5" s="9">
        <f t="shared" si="3"/>
        <v>0.89859375000000008</v>
      </c>
    </row>
    <row r="6" spans="1:16" ht="34.799999999999997" thickTop="1" thickBot="1">
      <c r="A6" s="18"/>
      <c r="B6" s="19"/>
      <c r="C6" s="1" t="s">
        <v>23</v>
      </c>
      <c r="D6" s="2">
        <v>12</v>
      </c>
      <c r="E6" s="7">
        <v>23000</v>
      </c>
      <c r="F6" s="7">
        <v>34500</v>
      </c>
      <c r="G6" s="7">
        <v>28750</v>
      </c>
      <c r="H6" s="10">
        <v>5.12</v>
      </c>
      <c r="I6" s="10">
        <v>3.41</v>
      </c>
      <c r="J6" s="11">
        <v>1.81</v>
      </c>
      <c r="K6" s="8">
        <f t="shared" si="0"/>
        <v>69000</v>
      </c>
      <c r="L6" s="8">
        <f t="shared" si="1"/>
        <v>138000</v>
      </c>
      <c r="M6" s="8">
        <f t="shared" si="2"/>
        <v>92000</v>
      </c>
      <c r="N6" s="9">
        <f t="shared" si="3"/>
        <v>2.3040000000000003</v>
      </c>
      <c r="O6" s="9">
        <f t="shared" si="3"/>
        <v>1.1508750000000001</v>
      </c>
      <c r="P6" s="9">
        <f t="shared" si="3"/>
        <v>0.76359375000000007</v>
      </c>
    </row>
    <row r="7" spans="1:16" ht="51.6" thickTop="1" thickBot="1">
      <c r="A7" s="18"/>
      <c r="B7" s="19"/>
      <c r="C7" s="1" t="s">
        <v>22</v>
      </c>
      <c r="D7" s="2">
        <v>12</v>
      </c>
      <c r="E7" s="7">
        <v>23000</v>
      </c>
      <c r="F7" s="7">
        <v>34500</v>
      </c>
      <c r="G7" s="7">
        <v>28750</v>
      </c>
      <c r="H7" s="10">
        <v>6.4</v>
      </c>
      <c r="I7" s="10">
        <v>4.2699999999999996</v>
      </c>
      <c r="J7" s="11">
        <v>2.2400000000000002</v>
      </c>
      <c r="K7" s="8">
        <f t="shared" si="0"/>
        <v>69000</v>
      </c>
      <c r="L7" s="8">
        <f t="shared" si="1"/>
        <v>138000</v>
      </c>
      <c r="M7" s="8">
        <f t="shared" si="2"/>
        <v>92000</v>
      </c>
      <c r="N7" s="9">
        <f t="shared" si="3"/>
        <v>2.8800000000000003</v>
      </c>
      <c r="O7" s="9">
        <f t="shared" si="3"/>
        <v>1.441125</v>
      </c>
      <c r="P7" s="9">
        <f t="shared" si="3"/>
        <v>0.94500000000000017</v>
      </c>
    </row>
    <row r="8" spans="1:16" ht="34.799999999999997" thickTop="1" thickBot="1">
      <c r="A8" s="18"/>
      <c r="B8" s="19"/>
      <c r="C8" s="1" t="s">
        <v>24</v>
      </c>
      <c r="D8" s="2">
        <v>10</v>
      </c>
      <c r="E8" s="7">
        <v>22080</v>
      </c>
      <c r="F8" s="7">
        <v>32430</v>
      </c>
      <c r="G8" s="7">
        <v>27600</v>
      </c>
      <c r="H8" s="10">
        <v>5.34</v>
      </c>
      <c r="I8" s="10">
        <v>1.06</v>
      </c>
      <c r="J8" s="11">
        <v>1.88</v>
      </c>
      <c r="K8" s="8">
        <f t="shared" si="0"/>
        <v>66240</v>
      </c>
      <c r="L8" s="8">
        <f t="shared" si="1"/>
        <v>129720</v>
      </c>
      <c r="M8" s="8">
        <f t="shared" si="2"/>
        <v>88320</v>
      </c>
      <c r="N8" s="9">
        <f t="shared" si="3"/>
        <v>2.403</v>
      </c>
      <c r="O8" s="9">
        <f t="shared" si="3"/>
        <v>0.35775000000000007</v>
      </c>
      <c r="P8" s="9">
        <f t="shared" si="3"/>
        <v>0.79312500000000008</v>
      </c>
    </row>
    <row r="9" spans="1:16" ht="51.6" thickTop="1" thickBot="1">
      <c r="A9" s="18"/>
      <c r="B9" s="19"/>
      <c r="C9" s="1" t="s">
        <v>25</v>
      </c>
      <c r="D9" s="2">
        <v>10</v>
      </c>
      <c r="E9" s="7">
        <v>22080</v>
      </c>
      <c r="F9" s="7">
        <v>32430</v>
      </c>
      <c r="G9" s="7">
        <v>27600</v>
      </c>
      <c r="H9" s="10">
        <v>6.67</v>
      </c>
      <c r="I9" s="10">
        <v>1.1200000000000001</v>
      </c>
      <c r="J9" s="11">
        <v>2.35</v>
      </c>
      <c r="K9" s="8">
        <f t="shared" si="0"/>
        <v>66240</v>
      </c>
      <c r="L9" s="8">
        <f t="shared" si="1"/>
        <v>129720</v>
      </c>
      <c r="M9" s="8">
        <f t="shared" si="2"/>
        <v>88320</v>
      </c>
      <c r="N9" s="9">
        <f t="shared" si="3"/>
        <v>3.0015000000000005</v>
      </c>
      <c r="O9" s="9">
        <f t="shared" si="3"/>
        <v>0.37800000000000006</v>
      </c>
      <c r="P9" s="9">
        <f t="shared" si="3"/>
        <v>0.99140625000000004</v>
      </c>
    </row>
    <row r="10" spans="1:16" ht="32.4" customHeight="1" thickTop="1" thickBot="1">
      <c r="A10" s="18"/>
      <c r="B10" s="19"/>
      <c r="C10" s="1" t="s">
        <v>26</v>
      </c>
      <c r="D10" s="2">
        <v>8</v>
      </c>
      <c r="E10" s="7">
        <v>21160</v>
      </c>
      <c r="F10" s="7">
        <v>30360</v>
      </c>
      <c r="G10" s="7">
        <v>26450</v>
      </c>
      <c r="H10" s="10">
        <v>5.55</v>
      </c>
      <c r="I10" s="10">
        <v>0.99</v>
      </c>
      <c r="J10" s="11">
        <v>1.92</v>
      </c>
      <c r="K10" s="8">
        <f t="shared" si="0"/>
        <v>63480</v>
      </c>
      <c r="L10" s="8">
        <f t="shared" si="1"/>
        <v>121440</v>
      </c>
      <c r="M10" s="8">
        <f t="shared" si="2"/>
        <v>84640</v>
      </c>
      <c r="N10" s="9">
        <f t="shared" si="3"/>
        <v>2.4975000000000005</v>
      </c>
      <c r="O10" s="9">
        <f t="shared" si="3"/>
        <v>0.33412500000000006</v>
      </c>
      <c r="P10" s="9">
        <f t="shared" si="3"/>
        <v>0.81</v>
      </c>
    </row>
    <row r="11" spans="1:16" ht="32.4" customHeight="1" thickTop="1" thickBot="1">
      <c r="A11" s="18"/>
      <c r="B11" s="19"/>
      <c r="C11" s="1" t="s">
        <v>27</v>
      </c>
      <c r="D11" s="2">
        <v>8</v>
      </c>
      <c r="E11" s="7">
        <v>21160</v>
      </c>
      <c r="F11" s="7">
        <v>30360</v>
      </c>
      <c r="G11" s="7">
        <v>26450</v>
      </c>
      <c r="H11" s="10">
        <v>6.29</v>
      </c>
      <c r="I11" s="10">
        <v>1.05</v>
      </c>
      <c r="J11" s="11">
        <v>2.2400000000000002</v>
      </c>
      <c r="K11" s="8">
        <f t="shared" si="0"/>
        <v>63480</v>
      </c>
      <c r="L11" s="8">
        <f t="shared" si="1"/>
        <v>121440</v>
      </c>
      <c r="M11" s="8">
        <f t="shared" si="2"/>
        <v>84640</v>
      </c>
      <c r="N11" s="9">
        <f t="shared" si="3"/>
        <v>2.8305000000000002</v>
      </c>
      <c r="O11" s="9">
        <f t="shared" si="3"/>
        <v>0.35437500000000005</v>
      </c>
      <c r="P11" s="9">
        <f t="shared" si="3"/>
        <v>0.94500000000000017</v>
      </c>
    </row>
    <row r="12" spans="1:16" ht="32.4" customHeight="1" thickTop="1" thickBot="1">
      <c r="A12" s="18"/>
      <c r="B12" s="19"/>
      <c r="C12" s="1" t="s">
        <v>28</v>
      </c>
      <c r="D12" s="2">
        <v>6</v>
      </c>
      <c r="E12" s="7">
        <v>20240</v>
      </c>
      <c r="F12" s="7">
        <v>28290</v>
      </c>
      <c r="G12" s="7">
        <v>25300</v>
      </c>
      <c r="H12" s="10">
        <v>5.12</v>
      </c>
      <c r="I12" s="10">
        <v>0.93</v>
      </c>
      <c r="J12" s="11">
        <v>1.81</v>
      </c>
      <c r="K12" s="8">
        <f t="shared" si="0"/>
        <v>60720</v>
      </c>
      <c r="L12" s="8">
        <f t="shared" si="1"/>
        <v>113159.99999999999</v>
      </c>
      <c r="M12" s="8">
        <f t="shared" si="2"/>
        <v>80960</v>
      </c>
      <c r="N12" s="9">
        <f t="shared" si="3"/>
        <v>2.3040000000000003</v>
      </c>
      <c r="O12" s="9">
        <f t="shared" si="3"/>
        <v>0.31387500000000007</v>
      </c>
      <c r="P12" s="9">
        <f t="shared" si="3"/>
        <v>0.76359375000000007</v>
      </c>
    </row>
    <row r="13" spans="1:16" ht="51.6" thickTop="1" thickBot="1">
      <c r="A13" s="18"/>
      <c r="B13" s="19"/>
      <c r="C13" s="1" t="s">
        <v>29</v>
      </c>
      <c r="D13" s="2">
        <v>6</v>
      </c>
      <c r="E13" s="7">
        <v>20240</v>
      </c>
      <c r="F13" s="7">
        <v>28290</v>
      </c>
      <c r="G13" s="7">
        <v>25300</v>
      </c>
      <c r="H13" s="10">
        <v>5.87</v>
      </c>
      <c r="I13" s="10">
        <v>0.98</v>
      </c>
      <c r="J13" s="11">
        <v>2.0299999999999998</v>
      </c>
      <c r="K13" s="8">
        <f t="shared" si="0"/>
        <v>60720</v>
      </c>
      <c r="L13" s="8">
        <f t="shared" si="1"/>
        <v>113159.99999999999</v>
      </c>
      <c r="M13" s="8">
        <f t="shared" si="2"/>
        <v>80960</v>
      </c>
      <c r="N13" s="9">
        <f t="shared" si="3"/>
        <v>2.6415000000000002</v>
      </c>
      <c r="O13" s="9">
        <f t="shared" si="3"/>
        <v>0.3307500000000001</v>
      </c>
      <c r="P13" s="9">
        <f t="shared" si="3"/>
        <v>0.85640624999999992</v>
      </c>
    </row>
    <row r="14" spans="1:16" ht="19.2" thickTop="1">
      <c r="A14" s="3" t="s">
        <v>2</v>
      </c>
      <c r="B14" s="12">
        <v>600000</v>
      </c>
    </row>
    <row r="15" spans="1:16" ht="18.600000000000001">
      <c r="A15" s="3" t="s">
        <v>3</v>
      </c>
      <c r="B15" s="12">
        <v>1200000</v>
      </c>
    </row>
    <row r="16" spans="1:16" ht="16.8">
      <c r="A16" s="4" t="s">
        <v>4</v>
      </c>
      <c r="B16" s="13">
        <v>800000</v>
      </c>
      <c r="C16" s="5"/>
      <c r="D16" s="6"/>
    </row>
    <row r="17" spans="1:4" ht="16.8">
      <c r="A17" s="15" t="s">
        <v>5</v>
      </c>
      <c r="B17" s="4">
        <v>35</v>
      </c>
      <c r="C17" s="5"/>
      <c r="D17" s="6"/>
    </row>
    <row r="18" spans="1:4">
      <c r="A18" s="5"/>
      <c r="B18" s="6"/>
      <c r="C18" s="5"/>
      <c r="D18" s="6"/>
    </row>
    <row r="19" spans="1:4">
      <c r="A19" s="5"/>
      <c r="B19" s="6"/>
      <c r="C19" s="5"/>
      <c r="D19" s="6"/>
    </row>
    <row r="20" spans="1:4">
      <c r="A20" s="5"/>
      <c r="B20" s="6"/>
    </row>
    <row r="21" spans="1:4">
      <c r="A21" s="5"/>
      <c r="B21" s="6"/>
    </row>
  </sheetData>
  <mergeCells count="2">
    <mergeCell ref="A2:B13"/>
    <mergeCell ref="A1:B1"/>
  </mergeCells>
  <pageMargins left="0.2" right="0.2" top="0.2" bottom="0.74803149606299213" header="0.32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Dargiz</dc:creator>
  <cp:lastModifiedBy>Windows User</cp:lastModifiedBy>
  <cp:lastPrinted>2026-01-10T10:41:55Z</cp:lastPrinted>
  <dcterms:created xsi:type="dcterms:W3CDTF">2024-12-22T19:55:02Z</dcterms:created>
  <dcterms:modified xsi:type="dcterms:W3CDTF">2026-01-10T10:42:13Z</dcterms:modified>
</cp:coreProperties>
</file>